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/>
  <c r="J70"/>
  <c r="I70"/>
  <c r="H70"/>
  <c r="C70"/>
  <c r="O69"/>
  <c r="O70" s="1"/>
  <c r="N69"/>
  <c r="N70" s="1"/>
  <c r="M69"/>
  <c r="M70" s="1"/>
  <c r="L69"/>
  <c r="L70" s="1"/>
  <c r="K69"/>
  <c r="J69"/>
  <c r="I69"/>
  <c r="H69"/>
  <c r="G69"/>
  <c r="G70" s="1"/>
  <c r="F69"/>
  <c r="F70" s="1"/>
  <c r="E69"/>
  <c r="E70" s="1"/>
  <c r="D69"/>
  <c r="D70" s="1"/>
  <c r="C69"/>
  <c r="L68"/>
  <c r="J68"/>
  <c r="D68"/>
  <c r="O67"/>
  <c r="O68" s="1"/>
  <c r="N67"/>
  <c r="M67"/>
  <c r="L67"/>
  <c r="L72" s="1"/>
  <c r="L73" s="1"/>
  <c r="K67"/>
  <c r="J67"/>
  <c r="I67"/>
  <c r="I72" s="1"/>
  <c r="I73" s="1"/>
  <c r="H67"/>
  <c r="H72" s="1"/>
  <c r="H73" s="1"/>
  <c r="G67"/>
  <c r="G68" s="1"/>
  <c r="F67"/>
  <c r="E67"/>
  <c r="D67"/>
  <c r="D72" s="1"/>
  <c r="D73" s="1"/>
  <c r="C67"/>
  <c r="O58"/>
  <c r="N58"/>
  <c r="M58"/>
  <c r="M68" s="1"/>
  <c r="L58"/>
  <c r="K58"/>
  <c r="J58"/>
  <c r="I58"/>
  <c r="H58"/>
  <c r="G58"/>
  <c r="F58"/>
  <c r="E58"/>
  <c r="E68" s="1"/>
  <c r="D58"/>
  <c r="C58"/>
  <c r="O26"/>
  <c r="N26"/>
  <c r="N68" s="1"/>
  <c r="M26"/>
  <c r="L26"/>
  <c r="K26"/>
  <c r="K68" s="1"/>
  <c r="J26"/>
  <c r="I26"/>
  <c r="I68" s="1"/>
  <c r="H26"/>
  <c r="H68" s="1"/>
  <c r="G26"/>
  <c r="F26"/>
  <c r="F68" s="1"/>
  <c r="E26"/>
  <c r="D26"/>
  <c r="C26"/>
  <c r="C68" s="1"/>
  <c r="M73"/>
  <c r="J73"/>
  <c r="N72"/>
  <c r="M72"/>
  <c r="K72"/>
  <c r="K73" s="1"/>
  <c r="J72"/>
  <c r="G72"/>
  <c r="G73" s="1"/>
  <c r="F72"/>
  <c r="E72"/>
  <c r="E73" s="1"/>
  <c r="C72"/>
  <c r="C73" s="1"/>
  <c r="B72"/>
  <c r="B73" s="1"/>
  <c r="N73"/>
  <c r="F73"/>
</calcChain>
</file>

<file path=xl/sharedStrings.xml><?xml version="1.0" encoding="utf-8"?>
<sst xmlns="http://schemas.openxmlformats.org/spreadsheetml/2006/main" count="100" uniqueCount="90">
  <si>
    <t>Школа</t>
  </si>
  <si>
    <t>День</t>
  </si>
  <si>
    <t>Отд./корп</t>
  </si>
  <si>
    <t>№ рец.</t>
  </si>
  <si>
    <t>Бутерброд с сыром (2-й вариант)</t>
  </si>
  <si>
    <t>Хлеб ржаной</t>
  </si>
  <si>
    <t>МБОУСОШ им. Н.Н. Володина с. Большая Елань</t>
  </si>
  <si>
    <t>Прием пищи,наименование блюда</t>
  </si>
  <si>
    <t>Масса порции</t>
  </si>
  <si>
    <t>Пищевые вещ-ва (г)</t>
  </si>
  <si>
    <t>Энерг.ценность, ккал</t>
  </si>
  <si>
    <t>Витамины (мг)</t>
  </si>
  <si>
    <t>Минеральные вещ-ва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</si>
  <si>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</si>
  <si>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</si>
  <si>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</si>
  <si>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</si>
  <si>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</si>
  <si>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</si>
  <si>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</si>
  <si>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</si>
  <si>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</si>
  <si>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</si>
  <si>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</si>
  <si>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</si>
  <si>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сахар 5</t>
  </si>
  <si>
    <t>масло сливочное 5</t>
  </si>
  <si>
    <t>вода 150</t>
  </si>
  <si>
    <t>сахар 15</t>
  </si>
  <si>
    <t>хлеб пшеничный 15</t>
  </si>
  <si>
    <t>Соки овощные, фруктовые и ягодные</t>
  </si>
  <si>
    <t>ИТОГО</t>
  </si>
  <si>
    <t>ОБЕД</t>
  </si>
  <si>
    <t>лук репчатый 12</t>
  </si>
  <si>
    <t>Батон нарезной</t>
  </si>
  <si>
    <t>ПОЛДНИК</t>
  </si>
  <si>
    <t>Компот из смеси сухофруктов</t>
  </si>
  <si>
    <t>ИТОГО ЗА ДЕНЬ</t>
  </si>
  <si>
    <t>П. 267, 2013г</t>
  </si>
  <si>
    <t>Каша пшенная молочная жидкая</t>
  </si>
  <si>
    <t>крупа пшенная 40</t>
  </si>
  <si>
    <t>молоко 112</t>
  </si>
  <si>
    <t>вода 56</t>
  </si>
  <si>
    <t>П.493, 2013г</t>
  </si>
  <si>
    <t>Чай с сахаром, вареньем, медом</t>
  </si>
  <si>
    <t>чай 50</t>
  </si>
  <si>
    <t>или варенье 15</t>
  </si>
  <si>
    <t>или мед 15</t>
  </si>
  <si>
    <t>П. 91, 2013г</t>
  </si>
  <si>
    <t>сыр "Российский" 16</t>
  </si>
  <si>
    <t>П. 518, 2013г</t>
  </si>
  <si>
    <t>П. 109, 2013г</t>
  </si>
  <si>
    <t>П. 119, 2013г</t>
  </si>
  <si>
    <t>Икра свекольная или морковная</t>
  </si>
  <si>
    <t>свекла 96</t>
  </si>
  <si>
    <t>или морковь 94</t>
  </si>
  <si>
    <t>лук репчатый 21</t>
  </si>
  <si>
    <t>томатное пюре 28</t>
  </si>
  <si>
    <t>масло растительное 8</t>
  </si>
  <si>
    <t>лимонная кислота 0,45</t>
  </si>
  <si>
    <t>сахар 1,2</t>
  </si>
  <si>
    <t>П. 144, 2013г</t>
  </si>
  <si>
    <t>Суп картофельный с бобовыми (1-й вариант)</t>
  </si>
  <si>
    <t>горох 20,25</t>
  </si>
  <si>
    <t>картофель  83,25</t>
  </si>
  <si>
    <t>морковь 12,5</t>
  </si>
  <si>
    <t>петрушка 3,25</t>
  </si>
  <si>
    <t>бульон или вода  162,5</t>
  </si>
  <si>
    <t>П. 406, 2013г</t>
  </si>
  <si>
    <t>Плов из отварной птицы</t>
  </si>
  <si>
    <t>курица 1 категории 132</t>
  </si>
  <si>
    <t>масло растительное 12,57</t>
  </si>
  <si>
    <t>лук репчатый 25,14</t>
  </si>
  <si>
    <t>морковь 16</t>
  </si>
  <si>
    <t>крупа рисовая 56</t>
  </si>
  <si>
    <t>бульон или вода 118,86</t>
  </si>
  <si>
    <t>соль йодированная 2,5</t>
  </si>
  <si>
    <t>П. 508, 2013г</t>
  </si>
  <si>
    <t>смесь сухофруктов 25</t>
  </si>
  <si>
    <t>вода 190</t>
  </si>
  <si>
    <t>П.111, 2013г</t>
  </si>
  <si>
    <t>П. 559, 2013г</t>
  </si>
  <si>
    <t>Булочка "Веснушка"</t>
  </si>
  <si>
    <t>П. 510, 2013г</t>
  </si>
  <si>
    <t>Компот из апельсинов с яблоками</t>
  </si>
  <si>
    <t>яблоки 52,5</t>
  </si>
  <si>
    <t>апельсины 73,75</t>
  </si>
  <si>
    <t xml:space="preserve"> сахар 25</t>
  </si>
  <si>
    <t>Всего за пять  дней</t>
  </si>
  <si>
    <t xml:space="preserve">Среднее значение за пять дней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</si>
</sst>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 shrinkToFit="1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 wrapText="1"/>
    </xf>
    <xf numFmtId="0" fontId="5" fillId="0" borderId="1" xfId="0" applyFont="1" applyBorder="1"/>
    <xf numFmtId="49" fontId="6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&#1075;%20&#1084;&#1077;&#1085;&#1102;%20&#1086;&#1089;&#1077;&#1085;&#1085;&#1077;-&#1079;&#1080;&#1084;&#1085;&#1080;&#1081;%2012-18%20&#1083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Лист2"/>
    </sheetNames>
    <sheetDataSet>
      <sheetData sheetId="0"/>
      <sheetData sheetId="1">
        <row r="71">
          <cell r="C71">
            <v>100</v>
          </cell>
          <cell r="D71">
            <v>6</v>
          </cell>
          <cell r="E71">
            <v>5.33</v>
          </cell>
          <cell r="F71">
            <v>61</v>
          </cell>
          <cell r="G71">
            <v>316.67</v>
          </cell>
          <cell r="H71">
            <v>7.0000000000000007E-2</v>
          </cell>
          <cell r="I71">
            <v>0.17</v>
          </cell>
          <cell r="J71">
            <v>0.05</v>
          </cell>
          <cell r="K71">
            <v>0.83</v>
          </cell>
          <cell r="L71">
            <v>18.329999999999998</v>
          </cell>
          <cell r="M71">
            <v>53.33</v>
          </cell>
          <cell r="N71">
            <v>10</v>
          </cell>
          <cell r="O71">
            <v>1.17</v>
          </cell>
        </row>
      </sheetData>
      <sheetData sheetId="2">
        <row r="79">
          <cell r="C79">
            <v>100</v>
          </cell>
          <cell r="D79">
            <v>8</v>
          </cell>
          <cell r="E79">
            <v>3.33</v>
          </cell>
          <cell r="F79">
            <v>55.83</v>
          </cell>
          <cell r="G79">
            <v>285</v>
          </cell>
          <cell r="H79">
            <v>0.1</v>
          </cell>
          <cell r="I79">
            <v>0</v>
          </cell>
          <cell r="J79">
            <v>0.02</v>
          </cell>
          <cell r="K79">
            <v>1.5</v>
          </cell>
          <cell r="L79">
            <v>15</v>
          </cell>
          <cell r="M79">
            <v>60</v>
          </cell>
          <cell r="N79">
            <v>11.67</v>
          </cell>
          <cell r="O79">
            <v>0.83</v>
          </cell>
        </row>
      </sheetData>
      <sheetData sheetId="3">
        <row r="76">
          <cell r="C76">
            <v>100</v>
          </cell>
          <cell r="D76">
            <v>6.83</v>
          </cell>
          <cell r="E76">
            <v>12.16</v>
          </cell>
          <cell r="F76">
            <v>65.510000000000005</v>
          </cell>
          <cell r="G76">
            <v>398.33</v>
          </cell>
          <cell r="H76">
            <v>0.06</v>
          </cell>
          <cell r="I76">
            <v>0</v>
          </cell>
          <cell r="J76">
            <v>0.08</v>
          </cell>
          <cell r="K76">
            <v>0.75</v>
          </cell>
          <cell r="L76">
            <v>18.75</v>
          </cell>
          <cell r="M76">
            <v>46.25</v>
          </cell>
          <cell r="N76">
            <v>7.5</v>
          </cell>
          <cell r="O76">
            <v>0.62</v>
          </cell>
        </row>
      </sheetData>
      <sheetData sheetId="4">
        <row r="73">
          <cell r="C73">
            <v>100</v>
          </cell>
          <cell r="D73">
            <v>8</v>
          </cell>
          <cell r="E73">
            <v>3.33</v>
          </cell>
          <cell r="F73">
            <v>55.83</v>
          </cell>
          <cell r="G73">
            <v>285</v>
          </cell>
          <cell r="H73">
            <v>0.1</v>
          </cell>
          <cell r="I73">
            <v>0</v>
          </cell>
          <cell r="J73">
            <v>0.02</v>
          </cell>
          <cell r="K73">
            <v>1.5</v>
          </cell>
          <cell r="L73">
            <v>15</v>
          </cell>
          <cell r="M73">
            <v>60</v>
          </cell>
          <cell r="N73">
            <v>11.67</v>
          </cell>
          <cell r="O73">
            <v>0.83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7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5">
      <c r="A1" t="s">
        <v>0</v>
      </c>
      <c r="B1" s="3" t="s">
        <v>6</v>
      </c>
      <c r="C1" s="4"/>
      <c r="D1" s="5"/>
      <c r="E1" t="s">
        <v>2</v>
      </c>
      <c r="F1" s="2"/>
      <c r="I1" t="s">
        <v>1</v>
      </c>
      <c r="J1" s="1">
        <v>45672</v>
      </c>
    </row>
    <row r="2" spans="1:15" ht="7.5" customHeight="1"/>
    <row r="3" spans="1:15" ht="14.5" customHeight="1">
      <c r="A3" s="46" t="s">
        <v>3</v>
      </c>
      <c r="B3" s="46" t="s">
        <v>7</v>
      </c>
      <c r="C3" s="46" t="s">
        <v>8</v>
      </c>
      <c r="D3" s="46" t="s">
        <v>9</v>
      </c>
      <c r="E3" s="46"/>
      <c r="F3" s="46"/>
      <c r="G3" s="46" t="s">
        <v>10</v>
      </c>
      <c r="H3" s="46" t="s">
        <v>11</v>
      </c>
      <c r="I3" s="46"/>
      <c r="J3" s="46"/>
      <c r="K3" s="46"/>
      <c r="L3" s="46" t="s">
        <v>12</v>
      </c>
      <c r="M3" s="46"/>
      <c r="N3" s="46"/>
      <c r="O3" s="46"/>
    </row>
    <row r="4" spans="1:15">
      <c r="A4" s="46"/>
      <c r="B4" s="46"/>
      <c r="C4" s="46"/>
      <c r="D4" s="46" t="s">
        <v>13</v>
      </c>
      <c r="E4" s="46" t="s">
        <v>14</v>
      </c>
      <c r="F4" s="46" t="s">
        <v>15</v>
      </c>
      <c r="G4" s="46"/>
      <c r="H4" s="46" t="s">
        <v>16</v>
      </c>
      <c r="I4" s="46" t="s">
        <v>17</v>
      </c>
      <c r="J4" s="46" t="s">
        <v>18</v>
      </c>
      <c r="K4" s="46" t="s">
        <v>19</v>
      </c>
      <c r="L4" s="46" t="s">
        <v>20</v>
      </c>
      <c r="M4" s="46" t="s">
        <v>21</v>
      </c>
      <c r="N4" s="46" t="s">
        <v>22</v>
      </c>
      <c r="O4" s="46" t="s">
        <v>23</v>
      </c>
    </row>
    <row r="5" spans="1: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>
      <c r="A6" s="6">
        <v>1</v>
      </c>
      <c r="B6" s="6">
        <v>2</v>
      </c>
      <c r="C6" s="7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</row>
    <row r="7" spans="1:15" ht="15.5">
      <c r="A7" s="47"/>
      <c r="B7" s="8" t="s">
        <v>24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5.5">
      <c r="A8" s="48" t="s">
        <v>38</v>
      </c>
      <c r="B8" s="49" t="s">
        <v>39</v>
      </c>
      <c r="C8" s="50">
        <v>200</v>
      </c>
      <c r="D8" s="29">
        <v>7.8</v>
      </c>
      <c r="E8" s="29">
        <v>9.4600000000000009</v>
      </c>
      <c r="F8" s="29">
        <v>35.799999999999997</v>
      </c>
      <c r="G8" s="29">
        <v>283.60000000000002</v>
      </c>
      <c r="H8" s="29">
        <v>0.19</v>
      </c>
      <c r="I8" s="29">
        <v>1.46</v>
      </c>
      <c r="J8" s="29">
        <v>0.06</v>
      </c>
      <c r="K8" s="29">
        <v>0.16</v>
      </c>
      <c r="L8" s="29">
        <v>144.6</v>
      </c>
      <c r="M8" s="29">
        <v>193</v>
      </c>
      <c r="N8" s="29">
        <v>43</v>
      </c>
      <c r="O8" s="29">
        <v>1.2</v>
      </c>
    </row>
    <row r="9" spans="1:15" ht="15.5">
      <c r="A9" s="51"/>
      <c r="B9" s="35" t="s">
        <v>40</v>
      </c>
      <c r="C9" s="52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15.5">
      <c r="A10" s="51"/>
      <c r="B10" s="35" t="s">
        <v>41</v>
      </c>
      <c r="C10" s="52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5.5">
      <c r="A11" s="51"/>
      <c r="B11" s="35" t="s">
        <v>25</v>
      </c>
      <c r="C11" s="52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5.5">
      <c r="A12" s="51"/>
      <c r="B12" s="35" t="s">
        <v>26</v>
      </c>
      <c r="C12" s="52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5.5">
      <c r="A13" s="53"/>
      <c r="B13" s="35" t="s">
        <v>42</v>
      </c>
      <c r="C13" s="5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5.5">
      <c r="A14" s="55" t="s">
        <v>43</v>
      </c>
      <c r="B14" s="12" t="s">
        <v>44</v>
      </c>
      <c r="C14" s="20">
        <v>200</v>
      </c>
      <c r="D14" s="14">
        <v>0.1</v>
      </c>
      <c r="E14" s="14">
        <v>0</v>
      </c>
      <c r="F14" s="14">
        <v>15</v>
      </c>
      <c r="G14" s="14">
        <v>60</v>
      </c>
      <c r="H14" s="14">
        <v>0</v>
      </c>
      <c r="I14" s="14">
        <v>0</v>
      </c>
      <c r="J14" s="14">
        <v>0</v>
      </c>
      <c r="K14" s="14">
        <v>0</v>
      </c>
      <c r="L14" s="14">
        <v>11</v>
      </c>
      <c r="M14" s="14">
        <v>3</v>
      </c>
      <c r="N14" s="14">
        <v>1</v>
      </c>
      <c r="O14" s="14">
        <v>0.3</v>
      </c>
    </row>
    <row r="15" spans="1:15" ht="15.5">
      <c r="A15" s="56"/>
      <c r="B15" s="15" t="s">
        <v>45</v>
      </c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.5">
      <c r="A16" s="56"/>
      <c r="B16" s="15" t="s">
        <v>27</v>
      </c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.5">
      <c r="A17" s="56"/>
      <c r="B17" s="15" t="s">
        <v>28</v>
      </c>
      <c r="C17" s="2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.5">
      <c r="A18" s="56"/>
      <c r="B18" s="15" t="s">
        <v>46</v>
      </c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.5">
      <c r="A19" s="57"/>
      <c r="B19" s="15" t="s">
        <v>47</v>
      </c>
      <c r="C19" s="22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ht="15.5">
      <c r="A20" s="55" t="s">
        <v>48</v>
      </c>
      <c r="B20" s="12" t="s">
        <v>4</v>
      </c>
      <c r="C20" s="13">
        <v>35</v>
      </c>
      <c r="D20" s="14">
        <v>5</v>
      </c>
      <c r="E20" s="14">
        <v>8.1</v>
      </c>
      <c r="F20" s="14">
        <v>7.4</v>
      </c>
      <c r="G20" s="14">
        <v>123</v>
      </c>
      <c r="H20" s="14">
        <v>0.02</v>
      </c>
      <c r="I20" s="14">
        <v>0.1</v>
      </c>
      <c r="J20" s="14">
        <v>0.06</v>
      </c>
      <c r="K20" s="14">
        <v>0.3</v>
      </c>
      <c r="L20" s="14">
        <v>137</v>
      </c>
      <c r="M20" s="14">
        <v>99</v>
      </c>
      <c r="N20" s="14">
        <v>10</v>
      </c>
      <c r="O20" s="58">
        <v>0.3</v>
      </c>
    </row>
    <row r="21" spans="1:15" ht="15.5">
      <c r="A21" s="56"/>
      <c r="B21" s="15" t="s">
        <v>49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58"/>
    </row>
    <row r="22" spans="1:15" ht="15.5">
      <c r="A22" s="56"/>
      <c r="B22" s="15" t="s">
        <v>26</v>
      </c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58"/>
    </row>
    <row r="23" spans="1:15" ht="15.5">
      <c r="A23" s="57"/>
      <c r="B23" s="15" t="s">
        <v>29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58"/>
    </row>
    <row r="24" spans="1:15" ht="75">
      <c r="A24" s="59" t="s">
        <v>50</v>
      </c>
      <c r="B24" s="23" t="s">
        <v>30</v>
      </c>
      <c r="C24" s="24">
        <v>200</v>
      </c>
      <c r="D24" s="25">
        <v>1</v>
      </c>
      <c r="E24" s="25">
        <v>0.2</v>
      </c>
      <c r="F24" s="26">
        <v>0.2</v>
      </c>
      <c r="G24" s="26">
        <v>92</v>
      </c>
      <c r="H24" s="25">
        <v>0.01</v>
      </c>
      <c r="I24" s="25">
        <v>4</v>
      </c>
      <c r="J24" s="25">
        <v>0</v>
      </c>
      <c r="K24" s="25">
        <v>0</v>
      </c>
      <c r="L24" s="25">
        <v>14</v>
      </c>
      <c r="M24" s="25">
        <v>0</v>
      </c>
      <c r="N24" s="25">
        <v>0</v>
      </c>
      <c r="O24" s="25">
        <v>2.8</v>
      </c>
    </row>
    <row r="25" spans="1:15" ht="15.5">
      <c r="A25" s="59" t="s">
        <v>51</v>
      </c>
      <c r="B25" s="12" t="s">
        <v>5</v>
      </c>
      <c r="C25" s="27">
        <v>45</v>
      </c>
      <c r="D25" s="25">
        <v>2.97</v>
      </c>
      <c r="E25" s="25">
        <v>0.54</v>
      </c>
      <c r="F25" s="25">
        <v>15.03</v>
      </c>
      <c r="G25" s="25">
        <v>78.3</v>
      </c>
      <c r="H25" s="25">
        <v>0.08</v>
      </c>
      <c r="I25" s="25">
        <v>0</v>
      </c>
      <c r="J25" s="25">
        <v>0</v>
      </c>
      <c r="K25" s="25">
        <v>0.63</v>
      </c>
      <c r="L25" s="25">
        <v>15.75</v>
      </c>
      <c r="M25" s="25">
        <v>71.099999999999994</v>
      </c>
      <c r="N25" s="25">
        <v>21.15</v>
      </c>
      <c r="O25" s="25">
        <v>1.76</v>
      </c>
    </row>
    <row r="26" spans="1:15" ht="15.5">
      <c r="A26" s="47"/>
      <c r="B26" s="27" t="s">
        <v>31</v>
      </c>
      <c r="C26" s="24">
        <f>C8+C14+C20+C24+C25</f>
        <v>680</v>
      </c>
      <c r="D26" s="24">
        <f t="shared" ref="D26:O26" si="0">D8+D14+D20+D24+D25</f>
        <v>16.869999999999997</v>
      </c>
      <c r="E26" s="24">
        <f t="shared" si="0"/>
        <v>18.3</v>
      </c>
      <c r="F26" s="24">
        <f t="shared" si="0"/>
        <v>73.429999999999993</v>
      </c>
      <c r="G26" s="24">
        <f t="shared" si="0"/>
        <v>636.9</v>
      </c>
      <c r="H26" s="24">
        <f t="shared" si="0"/>
        <v>0.3</v>
      </c>
      <c r="I26" s="24">
        <f t="shared" si="0"/>
        <v>5.5600000000000005</v>
      </c>
      <c r="J26" s="24">
        <f t="shared" si="0"/>
        <v>0.12</v>
      </c>
      <c r="K26" s="24">
        <f t="shared" si="0"/>
        <v>1.0899999999999999</v>
      </c>
      <c r="L26" s="24">
        <f t="shared" si="0"/>
        <v>322.35000000000002</v>
      </c>
      <c r="M26" s="24">
        <f t="shared" si="0"/>
        <v>366.1</v>
      </c>
      <c r="N26" s="24">
        <f t="shared" si="0"/>
        <v>75.150000000000006</v>
      </c>
      <c r="O26" s="24">
        <f t="shared" si="0"/>
        <v>6.3599999999999994</v>
      </c>
    </row>
    <row r="27" spans="1:15" ht="15.5">
      <c r="A27" s="47"/>
      <c r="B27" s="8" t="s">
        <v>32</v>
      </c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75">
      <c r="A28" s="48" t="s">
        <v>52</v>
      </c>
      <c r="B28" s="28" t="s">
        <v>53</v>
      </c>
      <c r="C28" s="37">
        <v>100</v>
      </c>
      <c r="D28" s="29">
        <v>2.4</v>
      </c>
      <c r="E28" s="29">
        <v>7.1</v>
      </c>
      <c r="F28" s="29">
        <v>10.4</v>
      </c>
      <c r="G28" s="29">
        <v>115</v>
      </c>
      <c r="H28" s="29">
        <v>0.03</v>
      </c>
      <c r="I28" s="29">
        <v>7.9</v>
      </c>
      <c r="J28" s="29">
        <v>0</v>
      </c>
      <c r="K28" s="29">
        <v>3.8</v>
      </c>
      <c r="L28" s="29">
        <v>44</v>
      </c>
      <c r="M28" s="29">
        <v>58</v>
      </c>
      <c r="N28" s="29">
        <v>30</v>
      </c>
      <c r="O28" s="29">
        <v>1.7</v>
      </c>
    </row>
    <row r="29" spans="1:15" ht="15.5">
      <c r="A29" s="51"/>
      <c r="B29" s="30" t="s">
        <v>54</v>
      </c>
      <c r="C29" s="6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31">
      <c r="A30" s="51"/>
      <c r="B30" s="30" t="s">
        <v>55</v>
      </c>
      <c r="C30" s="3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46.5">
      <c r="A31" s="51"/>
      <c r="B31" s="30" t="s">
        <v>56</v>
      </c>
      <c r="C31" s="3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31">
      <c r="A32" s="51"/>
      <c r="B32" s="30" t="s">
        <v>57</v>
      </c>
      <c r="C32" s="38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46.5">
      <c r="A33" s="51"/>
      <c r="B33" s="61" t="s">
        <v>58</v>
      </c>
      <c r="C33" s="3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46.5">
      <c r="A34" s="51"/>
      <c r="B34" s="61" t="s">
        <v>59</v>
      </c>
      <c r="C34" s="38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15.5">
      <c r="A35" s="53"/>
      <c r="B35" s="61" t="s">
        <v>60</v>
      </c>
      <c r="C35" s="62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90">
      <c r="A36" s="63" t="s">
        <v>61</v>
      </c>
      <c r="B36" s="32" t="s">
        <v>62</v>
      </c>
      <c r="C36" s="33">
        <v>250</v>
      </c>
      <c r="D36" s="29">
        <v>2.2999999999999998</v>
      </c>
      <c r="E36" s="29">
        <v>4.25</v>
      </c>
      <c r="F36" s="29">
        <v>15.13</v>
      </c>
      <c r="G36" s="29">
        <v>108</v>
      </c>
      <c r="H36" s="29">
        <v>0.2</v>
      </c>
      <c r="I36" s="29">
        <v>8.68</v>
      </c>
      <c r="J36" s="29">
        <v>0.04</v>
      </c>
      <c r="K36" s="29">
        <v>0.23</v>
      </c>
      <c r="L36" s="29">
        <v>19</v>
      </c>
      <c r="M36" s="29">
        <v>65.75</v>
      </c>
      <c r="N36" s="29">
        <v>25.5</v>
      </c>
      <c r="O36" s="29">
        <v>0.92500000000000004</v>
      </c>
    </row>
    <row r="37" spans="1:15" ht="15.5">
      <c r="A37" s="64"/>
      <c r="B37" s="35" t="s">
        <v>63</v>
      </c>
      <c r="C37" s="34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15.5">
      <c r="A38" s="64"/>
      <c r="B38" s="35" t="s">
        <v>64</v>
      </c>
      <c r="C38" s="34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ht="15.5">
      <c r="A39" s="64"/>
      <c r="B39" s="35" t="s">
        <v>65</v>
      </c>
      <c r="C39" s="34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ht="15.5">
      <c r="A40" s="64"/>
      <c r="B40" s="35" t="s">
        <v>66</v>
      </c>
      <c r="C40" s="34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15.5">
      <c r="A41" s="64"/>
      <c r="B41" s="35" t="s">
        <v>33</v>
      </c>
      <c r="C41" s="34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ht="15.5">
      <c r="A42" s="64"/>
      <c r="B42" s="35" t="s">
        <v>26</v>
      </c>
      <c r="C42" s="3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15" ht="15.5">
      <c r="A43" s="64"/>
      <c r="B43" s="35" t="s">
        <v>67</v>
      </c>
      <c r="C43" s="34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 ht="15.5">
      <c r="A44" s="55" t="s">
        <v>68</v>
      </c>
      <c r="B44" s="12" t="s">
        <v>69</v>
      </c>
      <c r="C44" s="65">
        <v>240</v>
      </c>
      <c r="D44" s="58">
        <v>18.29</v>
      </c>
      <c r="E44" s="58">
        <v>18.170000000000002</v>
      </c>
      <c r="F44" s="58">
        <v>43.31</v>
      </c>
      <c r="G44" s="58">
        <v>410.29</v>
      </c>
      <c r="H44" s="58">
        <v>0.03</v>
      </c>
      <c r="I44" s="58">
        <v>1.49</v>
      </c>
      <c r="J44" s="58">
        <v>0.01</v>
      </c>
      <c r="K44" s="58">
        <v>6.17</v>
      </c>
      <c r="L44" s="58">
        <v>37.71</v>
      </c>
      <c r="M44" s="58">
        <v>152</v>
      </c>
      <c r="N44" s="58">
        <v>35.43</v>
      </c>
      <c r="O44" s="58">
        <v>1.49</v>
      </c>
    </row>
    <row r="45" spans="1:15" ht="15.5">
      <c r="A45" s="56"/>
      <c r="B45" s="15" t="s">
        <v>70</v>
      </c>
      <c r="C45" s="65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t="15.5">
      <c r="A46" s="56"/>
      <c r="B46" s="15" t="s">
        <v>71</v>
      </c>
      <c r="C46" s="65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t="15.5">
      <c r="A47" s="56"/>
      <c r="B47" s="15" t="s">
        <v>72</v>
      </c>
      <c r="C47" s="65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t="15.5">
      <c r="A48" s="56"/>
      <c r="B48" s="15" t="s">
        <v>73</v>
      </c>
      <c r="C48" s="65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15.5">
      <c r="A49" s="56"/>
      <c r="B49" s="15" t="s">
        <v>74</v>
      </c>
      <c r="C49" s="65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t="15.5">
      <c r="A50" s="56"/>
      <c r="B50" s="15" t="s">
        <v>75</v>
      </c>
      <c r="C50" s="65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15.5">
      <c r="A51" s="56"/>
      <c r="B51" s="15" t="s">
        <v>76</v>
      </c>
      <c r="C51" s="65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t="15.5">
      <c r="A52" s="55" t="s">
        <v>77</v>
      </c>
      <c r="B52" s="12" t="s">
        <v>36</v>
      </c>
      <c r="C52" s="20">
        <v>200</v>
      </c>
      <c r="D52" s="14">
        <v>0.5</v>
      </c>
      <c r="E52" s="14">
        <v>0</v>
      </c>
      <c r="F52" s="14">
        <v>27</v>
      </c>
      <c r="G52" s="14">
        <v>110</v>
      </c>
      <c r="H52" s="14">
        <v>0.01</v>
      </c>
      <c r="I52" s="14">
        <v>0.5</v>
      </c>
      <c r="J52" s="14">
        <v>0</v>
      </c>
      <c r="K52" s="14">
        <v>0</v>
      </c>
      <c r="L52" s="14">
        <v>28</v>
      </c>
      <c r="M52" s="14">
        <v>19</v>
      </c>
      <c r="N52" s="14">
        <v>7</v>
      </c>
      <c r="O52" s="14">
        <v>1.5</v>
      </c>
    </row>
    <row r="53" spans="1:15" ht="15.5">
      <c r="A53" s="56"/>
      <c r="B53" s="15" t="s">
        <v>78</v>
      </c>
      <c r="C53" s="21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15.5">
      <c r="A54" s="56"/>
      <c r="B54" s="15" t="s">
        <v>28</v>
      </c>
      <c r="C54" s="21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5.5">
      <c r="A55" s="57"/>
      <c r="B55" s="15" t="s">
        <v>79</v>
      </c>
      <c r="C55" s="22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5.5">
      <c r="A56" s="59" t="s">
        <v>51</v>
      </c>
      <c r="B56" s="12" t="s">
        <v>5</v>
      </c>
      <c r="C56" s="27">
        <v>45</v>
      </c>
      <c r="D56" s="25">
        <v>2.97</v>
      </c>
      <c r="E56" s="25">
        <v>0.54</v>
      </c>
      <c r="F56" s="25">
        <v>15.03</v>
      </c>
      <c r="G56" s="25">
        <v>78.3</v>
      </c>
      <c r="H56" s="25">
        <v>0.08</v>
      </c>
      <c r="I56" s="25">
        <v>0</v>
      </c>
      <c r="J56" s="25">
        <v>0</v>
      </c>
      <c r="K56" s="25">
        <v>0.63</v>
      </c>
      <c r="L56" s="25">
        <v>15.75</v>
      </c>
      <c r="M56" s="25">
        <v>71.099999999999994</v>
      </c>
      <c r="N56" s="25">
        <v>21.15</v>
      </c>
      <c r="O56" s="25">
        <v>1.76</v>
      </c>
    </row>
    <row r="57" spans="1:15" ht="15.5">
      <c r="A57" s="59" t="s">
        <v>80</v>
      </c>
      <c r="B57" s="12" t="s">
        <v>34</v>
      </c>
      <c r="C57" s="27">
        <v>30</v>
      </c>
      <c r="D57" s="25">
        <v>2.25</v>
      </c>
      <c r="E57" s="25">
        <v>0.87</v>
      </c>
      <c r="F57" s="25">
        <v>15.42</v>
      </c>
      <c r="G57" s="25">
        <v>78.599999999999994</v>
      </c>
      <c r="H57" s="25">
        <v>0.03</v>
      </c>
      <c r="I57" s="25">
        <v>0</v>
      </c>
      <c r="J57" s="25">
        <v>0</v>
      </c>
      <c r="K57" s="25">
        <v>0.51</v>
      </c>
      <c r="L57" s="25">
        <v>5.7</v>
      </c>
      <c r="M57" s="25">
        <v>19.5</v>
      </c>
      <c r="N57" s="25">
        <v>3.9</v>
      </c>
      <c r="O57" s="25">
        <v>0.36</v>
      </c>
    </row>
    <row r="58" spans="1:15" ht="15.5">
      <c r="A58" s="66"/>
      <c r="B58" s="27" t="s">
        <v>31</v>
      </c>
      <c r="C58" s="67">
        <f>C28+C36+C44+C52+C56+C57</f>
        <v>865</v>
      </c>
      <c r="D58" s="68">
        <f t="shared" ref="D58:O58" si="1">D28+D36+D44+D52+D56+D57</f>
        <v>28.709999999999997</v>
      </c>
      <c r="E58" s="68">
        <f t="shared" si="1"/>
        <v>30.930000000000003</v>
      </c>
      <c r="F58" s="68">
        <f t="shared" si="1"/>
        <v>126.29</v>
      </c>
      <c r="G58" s="68">
        <f t="shared" si="1"/>
        <v>900.18999999999994</v>
      </c>
      <c r="H58" s="68">
        <f t="shared" si="1"/>
        <v>0.38</v>
      </c>
      <c r="I58" s="68">
        <f t="shared" si="1"/>
        <v>18.569999999999997</v>
      </c>
      <c r="J58" s="68">
        <f t="shared" si="1"/>
        <v>0.05</v>
      </c>
      <c r="K58" s="68">
        <f t="shared" si="1"/>
        <v>11.34</v>
      </c>
      <c r="L58" s="68">
        <f t="shared" si="1"/>
        <v>150.16</v>
      </c>
      <c r="M58" s="68">
        <f t="shared" si="1"/>
        <v>385.35</v>
      </c>
      <c r="N58" s="68">
        <f t="shared" si="1"/>
        <v>122.98000000000002</v>
      </c>
      <c r="O58" s="68">
        <f t="shared" si="1"/>
        <v>7.7350000000000003</v>
      </c>
    </row>
    <row r="59" spans="1:15" ht="15.5">
      <c r="A59" s="66"/>
      <c r="B59" s="27"/>
      <c r="C59" s="24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1:15" ht="15.5">
      <c r="A60" s="66"/>
      <c r="B60" s="8" t="s">
        <v>35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</row>
    <row r="61" spans="1:15" ht="15.5">
      <c r="A61" s="70" t="s">
        <v>81</v>
      </c>
      <c r="B61" s="41" t="s">
        <v>82</v>
      </c>
      <c r="C61" s="42">
        <v>100</v>
      </c>
      <c r="D61" s="43">
        <v>7.83</v>
      </c>
      <c r="E61" s="43">
        <v>6.17</v>
      </c>
      <c r="F61" s="43">
        <v>57</v>
      </c>
      <c r="G61" s="43">
        <v>315</v>
      </c>
      <c r="H61" s="43">
        <v>0.1</v>
      </c>
      <c r="I61" s="43">
        <v>0</v>
      </c>
      <c r="J61" s="43">
        <v>0.05</v>
      </c>
      <c r="K61" s="43">
        <v>1.17</v>
      </c>
      <c r="L61" s="43">
        <v>16.670000000000002</v>
      </c>
      <c r="M61" s="43">
        <v>63.33</v>
      </c>
      <c r="N61" s="43">
        <v>11.67</v>
      </c>
      <c r="O61" s="43">
        <v>1</v>
      </c>
    </row>
    <row r="62" spans="1:15" ht="15">
      <c r="A62" s="55" t="s">
        <v>83</v>
      </c>
      <c r="B62" s="71" t="s">
        <v>84</v>
      </c>
      <c r="C62" s="20">
        <v>250</v>
      </c>
      <c r="D62" s="14">
        <v>0.63</v>
      </c>
      <c r="E62" s="14">
        <v>0.25</v>
      </c>
      <c r="F62" s="14">
        <v>27.75</v>
      </c>
      <c r="G62" s="14">
        <v>116.25</v>
      </c>
      <c r="H62" s="14">
        <v>0.04</v>
      </c>
      <c r="I62" s="14">
        <v>14.5</v>
      </c>
      <c r="J62" s="14">
        <v>0</v>
      </c>
      <c r="K62" s="14">
        <v>0.13</v>
      </c>
      <c r="L62" s="14">
        <v>23.75</v>
      </c>
      <c r="M62" s="14">
        <v>15</v>
      </c>
      <c r="N62" s="14">
        <v>10</v>
      </c>
      <c r="O62" s="14">
        <v>1</v>
      </c>
    </row>
    <row r="63" spans="1:15" ht="15.5">
      <c r="A63" s="56"/>
      <c r="B63" s="15" t="s">
        <v>85</v>
      </c>
      <c r="C63" s="21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t="15.5">
      <c r="A64" s="56"/>
      <c r="B64" s="15" t="s">
        <v>86</v>
      </c>
      <c r="C64" s="21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ht="15.5">
      <c r="A65" s="56"/>
      <c r="B65" s="15" t="s">
        <v>87</v>
      </c>
      <c r="C65" s="21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ht="15.5">
      <c r="A66" s="57"/>
      <c r="B66" s="15" t="s">
        <v>27</v>
      </c>
      <c r="C66" s="2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5.5">
      <c r="A67" s="72"/>
      <c r="B67" s="27" t="s">
        <v>31</v>
      </c>
      <c r="C67" s="67">
        <f>C61+C62</f>
        <v>350</v>
      </c>
      <c r="D67" s="68">
        <f>D61+D62</f>
        <v>8.4600000000000009</v>
      </c>
      <c r="E67" s="68">
        <f t="shared" ref="E67:O67" si="2">E61+E62</f>
        <v>6.42</v>
      </c>
      <c r="F67" s="68">
        <f t="shared" si="2"/>
        <v>84.75</v>
      </c>
      <c r="G67" s="68">
        <f t="shared" si="2"/>
        <v>431.25</v>
      </c>
      <c r="H67" s="68">
        <f t="shared" si="2"/>
        <v>0.14000000000000001</v>
      </c>
      <c r="I67" s="68">
        <f t="shared" si="2"/>
        <v>14.5</v>
      </c>
      <c r="J67" s="68">
        <f t="shared" si="2"/>
        <v>0.05</v>
      </c>
      <c r="K67" s="68">
        <f t="shared" si="2"/>
        <v>1.2999999999999998</v>
      </c>
      <c r="L67" s="68">
        <f t="shared" si="2"/>
        <v>40.42</v>
      </c>
      <c r="M67" s="68">
        <f t="shared" si="2"/>
        <v>78.33</v>
      </c>
      <c r="N67" s="68">
        <f t="shared" si="2"/>
        <v>21.67</v>
      </c>
      <c r="O67" s="68">
        <f t="shared" si="2"/>
        <v>2</v>
      </c>
    </row>
    <row r="68" spans="1:15" ht="15.5">
      <c r="A68" s="47"/>
      <c r="B68" s="27" t="s">
        <v>37</v>
      </c>
      <c r="C68" s="24">
        <f t="shared" ref="C68:O68" si="3">C26+C58+C67</f>
        <v>1895</v>
      </c>
      <c r="D68" s="24">
        <f t="shared" si="3"/>
        <v>54.04</v>
      </c>
      <c r="E68" s="24">
        <f t="shared" si="3"/>
        <v>55.650000000000006</v>
      </c>
      <c r="F68" s="24">
        <f t="shared" si="3"/>
        <v>284.47000000000003</v>
      </c>
      <c r="G68" s="24">
        <f t="shared" si="3"/>
        <v>1968.34</v>
      </c>
      <c r="H68" s="24">
        <f t="shared" si="3"/>
        <v>0.82</v>
      </c>
      <c r="I68" s="24">
        <f t="shared" si="3"/>
        <v>38.629999999999995</v>
      </c>
      <c r="J68" s="24">
        <f t="shared" si="3"/>
        <v>0.21999999999999997</v>
      </c>
      <c r="K68" s="24">
        <f t="shared" si="3"/>
        <v>13.73</v>
      </c>
      <c r="L68" s="24">
        <f t="shared" si="3"/>
        <v>512.92999999999995</v>
      </c>
      <c r="M68" s="24">
        <f t="shared" si="3"/>
        <v>829.78000000000009</v>
      </c>
      <c r="N68" s="24">
        <f t="shared" si="3"/>
        <v>219.8</v>
      </c>
      <c r="O68" s="24">
        <f t="shared" si="3"/>
        <v>16.094999999999999</v>
      </c>
    </row>
    <row r="69" spans="1:15" ht="30">
      <c r="A69" s="73"/>
      <c r="B69" s="74" t="s">
        <v>88</v>
      </c>
      <c r="C69" s="75">
        <f>'[1]1'!C71+'[1]2'!C79+'[1]3'!C76+'[1]4'!C73+'[1]5'!C68</f>
        <v>400</v>
      </c>
      <c r="D69" s="76">
        <f>'[1]1'!D71+'[1]2'!D79+'[1]3'!D76+'[1]4'!D73+'[1]5'!D68</f>
        <v>28.83</v>
      </c>
      <c r="E69" s="76">
        <f>'[1]1'!E71+'[1]2'!E79+'[1]3'!E76+'[1]4'!E73+'[1]5'!E68</f>
        <v>24.15</v>
      </c>
      <c r="F69" s="76">
        <f>'[1]1'!F71+'[1]2'!F79+'[1]3'!F76+'[1]4'!F73+'[1]5'!F68</f>
        <v>238.17000000000002</v>
      </c>
      <c r="G69" s="76">
        <f>'[1]1'!G71+'[1]2'!G79+'[1]3'!G76+'[1]4'!G73+'[1]5'!G68</f>
        <v>1285</v>
      </c>
      <c r="H69" s="76">
        <f>'[1]1'!H71+'[1]2'!H79+'[1]3'!H76+'[1]4'!H73+'[1]5'!H68</f>
        <v>0.33</v>
      </c>
      <c r="I69" s="76">
        <f>'[1]1'!I71+'[1]2'!I79+'[1]3'!I76+'[1]4'!I73+'[1]5'!I68</f>
        <v>0.17</v>
      </c>
      <c r="J69" s="76">
        <f>'[1]1'!J71+'[1]2'!J79+'[1]3'!J76+'[1]4'!J73+'[1]5'!J68</f>
        <v>0.17</v>
      </c>
      <c r="K69" s="76">
        <f>'[1]1'!K71+'[1]2'!K79+'[1]3'!K76+'[1]4'!K73+'[1]5'!K68</f>
        <v>4.58</v>
      </c>
      <c r="L69" s="76">
        <f>'[1]1'!L71+'[1]2'!L79+'[1]3'!L76+'[1]4'!L73+'[1]5'!L68</f>
        <v>67.08</v>
      </c>
      <c r="M69" s="76">
        <f>'[1]1'!M71+'[1]2'!M79+'[1]3'!M76+'[1]4'!M73+'[1]5'!M68</f>
        <v>219.57999999999998</v>
      </c>
      <c r="N69" s="76">
        <f>'[1]1'!N71+'[1]2'!N79+'[1]3'!N76+'[1]4'!N73+'[1]5'!N68</f>
        <v>40.840000000000003</v>
      </c>
      <c r="O69" s="76">
        <f>'[1]1'!O71+'[1]2'!O79+'[1]3'!O76+'[1]4'!O73+'[1]5'!O68</f>
        <v>3.45</v>
      </c>
    </row>
    <row r="70" spans="1:15" ht="60">
      <c r="A70" s="73"/>
      <c r="B70" s="74" t="s">
        <v>89</v>
      </c>
      <c r="C70" s="77">
        <f>C69/5</f>
        <v>80</v>
      </c>
      <c r="D70" s="76">
        <f>D69/5</f>
        <v>5.766</v>
      </c>
      <c r="E70" s="76">
        <f t="shared" ref="E70:O70" si="4">E69/5</f>
        <v>4.83</v>
      </c>
      <c r="F70" s="76">
        <f t="shared" si="4"/>
        <v>47.634</v>
      </c>
      <c r="G70" s="76">
        <f t="shared" si="4"/>
        <v>257</v>
      </c>
      <c r="H70" s="76">
        <f t="shared" si="4"/>
        <v>6.6000000000000003E-2</v>
      </c>
      <c r="I70" s="76">
        <f t="shared" si="4"/>
        <v>3.4000000000000002E-2</v>
      </c>
      <c r="J70" s="76">
        <f t="shared" si="4"/>
        <v>3.4000000000000002E-2</v>
      </c>
      <c r="K70" s="76">
        <f t="shared" si="4"/>
        <v>0.91600000000000004</v>
      </c>
      <c r="L70" s="76">
        <f t="shared" si="4"/>
        <v>13.416</v>
      </c>
      <c r="M70" s="76">
        <f t="shared" si="4"/>
        <v>43.915999999999997</v>
      </c>
      <c r="N70" s="76">
        <f t="shared" si="4"/>
        <v>8.168000000000001</v>
      </c>
      <c r="O70" s="76">
        <f t="shared" si="4"/>
        <v>0.69000000000000006</v>
      </c>
    </row>
    <row r="71" spans="1:15" ht="15.5">
      <c r="A71" s="78"/>
      <c r="B71" s="78"/>
      <c r="C71" s="79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1:15" ht="15.5">
      <c r="A72" s="27" t="s">
        <v>31</v>
      </c>
      <c r="B72" s="44" t="e">
        <f>B67+B71</f>
        <v>#VALUE!</v>
      </c>
      <c r="C72" s="45">
        <f t="shared" ref="C72:N72" si="5">C67+C71</f>
        <v>350</v>
      </c>
      <c r="D72" s="45">
        <f t="shared" si="5"/>
        <v>8.4600000000000009</v>
      </c>
      <c r="E72" s="45">
        <f t="shared" si="5"/>
        <v>6.42</v>
      </c>
      <c r="F72" s="45">
        <f t="shared" si="5"/>
        <v>84.75</v>
      </c>
      <c r="G72" s="45">
        <f t="shared" si="5"/>
        <v>431.25</v>
      </c>
      <c r="H72" s="45">
        <f t="shared" si="5"/>
        <v>0.14000000000000001</v>
      </c>
      <c r="I72" s="45">
        <f t="shared" si="5"/>
        <v>14.5</v>
      </c>
      <c r="J72" s="45">
        <f t="shared" si="5"/>
        <v>0.05</v>
      </c>
      <c r="K72" s="45">
        <f t="shared" si="5"/>
        <v>1.2999999999999998</v>
      </c>
      <c r="L72" s="45">
        <f t="shared" si="5"/>
        <v>40.42</v>
      </c>
      <c r="M72" s="45">
        <f t="shared" si="5"/>
        <v>78.33</v>
      </c>
      <c r="N72" s="45">
        <f t="shared" si="5"/>
        <v>21.67</v>
      </c>
    </row>
    <row r="73" spans="1:15" ht="15.5">
      <c r="A73" s="27" t="s">
        <v>37</v>
      </c>
      <c r="B73" s="39" t="e">
        <f t="shared" ref="B73:N73" si="6">B25+B65+B72</f>
        <v>#VALUE!</v>
      </c>
      <c r="C73" s="40">
        <f t="shared" si="6"/>
        <v>395</v>
      </c>
      <c r="D73" s="40">
        <f t="shared" si="6"/>
        <v>11.430000000000001</v>
      </c>
      <c r="E73" s="40">
        <f t="shared" si="6"/>
        <v>6.96</v>
      </c>
      <c r="F73" s="40">
        <f t="shared" si="6"/>
        <v>99.78</v>
      </c>
      <c r="G73" s="40">
        <f t="shared" si="6"/>
        <v>509.55</v>
      </c>
      <c r="H73" s="40">
        <f t="shared" si="6"/>
        <v>0.22000000000000003</v>
      </c>
      <c r="I73" s="40">
        <f t="shared" si="6"/>
        <v>14.5</v>
      </c>
      <c r="J73" s="40">
        <f t="shared" si="6"/>
        <v>0.05</v>
      </c>
      <c r="K73" s="40">
        <f t="shared" si="6"/>
        <v>1.9299999999999997</v>
      </c>
      <c r="L73" s="40">
        <f t="shared" si="6"/>
        <v>56.17</v>
      </c>
      <c r="M73" s="40">
        <f t="shared" si="6"/>
        <v>149.43</v>
      </c>
      <c r="N73" s="40">
        <f t="shared" si="6"/>
        <v>42.82</v>
      </c>
    </row>
  </sheetData>
  <mergeCells count="133">
    <mergeCell ref="N62:N66"/>
    <mergeCell ref="O62:O66"/>
    <mergeCell ref="H62:H66"/>
    <mergeCell ref="I62:I66"/>
    <mergeCell ref="J62:J66"/>
    <mergeCell ref="K62:K66"/>
    <mergeCell ref="L62:L66"/>
    <mergeCell ref="M62:M66"/>
    <mergeCell ref="M52:M55"/>
    <mergeCell ref="N52:N55"/>
    <mergeCell ref="O52:O55"/>
    <mergeCell ref="C60:O60"/>
    <mergeCell ref="A62:A66"/>
    <mergeCell ref="C62:C66"/>
    <mergeCell ref="D62:D66"/>
    <mergeCell ref="E62:E66"/>
    <mergeCell ref="F62:F66"/>
    <mergeCell ref="G62:G66"/>
    <mergeCell ref="M44:M51"/>
    <mergeCell ref="N44:N51"/>
    <mergeCell ref="O44:O51"/>
    <mergeCell ref="A52:A55"/>
    <mergeCell ref="C52:C55"/>
    <mergeCell ref="D52:D55"/>
    <mergeCell ref="E52:E55"/>
    <mergeCell ref="F52:F55"/>
    <mergeCell ref="G52:G55"/>
    <mergeCell ref="H52:H55"/>
    <mergeCell ref="O36:O43"/>
    <mergeCell ref="A44:A51"/>
    <mergeCell ref="C44:C51"/>
    <mergeCell ref="D44:D51"/>
    <mergeCell ref="E44:E51"/>
    <mergeCell ref="F44:F51"/>
    <mergeCell ref="G44:G51"/>
    <mergeCell ref="H44:H51"/>
    <mergeCell ref="I44:I51"/>
    <mergeCell ref="J44:J51"/>
    <mergeCell ref="I36:I43"/>
    <mergeCell ref="J36:J43"/>
    <mergeCell ref="K36:K43"/>
    <mergeCell ref="L36:L43"/>
    <mergeCell ref="M36:M43"/>
    <mergeCell ref="N36:N43"/>
    <mergeCell ref="M28:M35"/>
    <mergeCell ref="N28:N35"/>
    <mergeCell ref="O28:O35"/>
    <mergeCell ref="A36:A43"/>
    <mergeCell ref="C36:C43"/>
    <mergeCell ref="D36:D43"/>
    <mergeCell ref="E36:E43"/>
    <mergeCell ref="F36:F43"/>
    <mergeCell ref="G36:G43"/>
    <mergeCell ref="H36:H43"/>
    <mergeCell ref="O20:O23"/>
    <mergeCell ref="C27:O27"/>
    <mergeCell ref="A28:A35"/>
    <mergeCell ref="C28:C35"/>
    <mergeCell ref="D28:D35"/>
    <mergeCell ref="E28:E35"/>
    <mergeCell ref="F28:F35"/>
    <mergeCell ref="G28:G35"/>
    <mergeCell ref="H28:H35"/>
    <mergeCell ref="I28:I35"/>
    <mergeCell ref="I20:I23"/>
    <mergeCell ref="J20:J23"/>
    <mergeCell ref="K20:K23"/>
    <mergeCell ref="L20:L23"/>
    <mergeCell ref="M20:M23"/>
    <mergeCell ref="N20:N23"/>
    <mergeCell ref="M14:M19"/>
    <mergeCell ref="N14:N19"/>
    <mergeCell ref="O14:O19"/>
    <mergeCell ref="A20:A23"/>
    <mergeCell ref="C20:C23"/>
    <mergeCell ref="D20:D23"/>
    <mergeCell ref="E20:E23"/>
    <mergeCell ref="F20:F23"/>
    <mergeCell ref="G20:G23"/>
    <mergeCell ref="H20:H23"/>
    <mergeCell ref="A8:A13"/>
    <mergeCell ref="O8:O13"/>
    <mergeCell ref="A14:A19"/>
    <mergeCell ref="C14:C19"/>
    <mergeCell ref="D14:D19"/>
    <mergeCell ref="E14:E19"/>
    <mergeCell ref="F14:F19"/>
    <mergeCell ref="G14:G19"/>
    <mergeCell ref="H14:H19"/>
    <mergeCell ref="I14:I19"/>
    <mergeCell ref="C3:C5"/>
    <mergeCell ref="D3:F3"/>
    <mergeCell ref="G3:G5"/>
    <mergeCell ref="H3:K3"/>
    <mergeCell ref="L3:O3"/>
    <mergeCell ref="F4:F5"/>
    <mergeCell ref="O4:O5"/>
    <mergeCell ref="C7:O7"/>
    <mergeCell ref="J14:J19"/>
    <mergeCell ref="I52:I55"/>
    <mergeCell ref="J52:J55"/>
    <mergeCell ref="K52:K55"/>
    <mergeCell ref="L52:L55"/>
    <mergeCell ref="K44:K51"/>
    <mergeCell ref="L44:L51"/>
    <mergeCell ref="J28:J35"/>
    <mergeCell ref="K28:K35"/>
    <mergeCell ref="L28:L35"/>
    <mergeCell ref="K14:K19"/>
    <mergeCell ref="L14:L19"/>
    <mergeCell ref="J8:J13"/>
    <mergeCell ref="K8:K13"/>
    <mergeCell ref="L8:L13"/>
    <mergeCell ref="M8:M13"/>
    <mergeCell ref="N8:N13"/>
    <mergeCell ref="N4:N5"/>
    <mergeCell ref="C8:C13"/>
    <mergeCell ref="D8:D13"/>
    <mergeCell ref="E8:E13"/>
    <mergeCell ref="F8:F13"/>
    <mergeCell ref="G8:G13"/>
    <mergeCell ref="H8:H13"/>
    <mergeCell ref="I8:I13"/>
    <mergeCell ref="H4:H5"/>
    <mergeCell ref="I4:I5"/>
    <mergeCell ref="J4:J5"/>
    <mergeCell ref="K4:K5"/>
    <mergeCell ref="L4:L5"/>
    <mergeCell ref="M4:M5"/>
    <mergeCell ref="A3:A5"/>
    <mergeCell ref="B3:B5"/>
    <mergeCell ref="D4:D5"/>
    <mergeCell ref="E4:E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2024-04-15T05:20:53Z</cp:lastPrinted>
  <dcterms:created xsi:type="dcterms:W3CDTF">2015-06-05T18:19:34Z</dcterms:created>
  <dcterms:modified xsi:type="dcterms:W3CDTF">2025-01-29T06:06:44Z</dcterms:modified>
</cp:coreProperties>
</file>